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filterPrivacy="1"/>
  <xr:revisionPtr revIDLastSave="0" documentId="13_ncr:1_{E4A94E78-270E-42CB-8D7F-4C40EB1E736F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FMB640" sheetId="1" r:id="rId1"/>
    <sheet name="FM63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1" i="1" l="1"/>
  <c r="A50" i="1"/>
  <c r="A49" i="1"/>
  <c r="A48" i="1"/>
  <c r="A50" i="2"/>
  <c r="A49" i="2"/>
  <c r="A48" i="2"/>
  <c r="A47" i="2"/>
  <c r="A46" i="2"/>
  <c r="A45" i="2"/>
  <c r="A44" i="2"/>
  <c r="A47" i="1" l="1"/>
  <c r="A46" i="1"/>
  <c r="A43" i="2" l="1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A5" i="1"/>
  <c r="A4" i="1"/>
  <c r="A3" i="1"/>
</calcChain>
</file>

<file path=xl/sharedStrings.xml><?xml version="1.0" encoding="utf-8"?>
<sst xmlns="http://schemas.openxmlformats.org/spreadsheetml/2006/main" count="101" uniqueCount="56">
  <si>
    <t>Brake switch</t>
  </si>
  <si>
    <t>Wheel based speed</t>
  </si>
  <si>
    <t>Cruise control active</t>
  </si>
  <si>
    <t>Clutch switch</t>
  </si>
  <si>
    <t>PTO state</t>
  </si>
  <si>
    <t>Accelerator pedal position</t>
  </si>
  <si>
    <t>Engine percent load at current speed</t>
  </si>
  <si>
    <t>Engine total fuel used</t>
  </si>
  <si>
    <t>Fuel level</t>
  </si>
  <si>
    <t xml:space="preserve">Engine speed  </t>
  </si>
  <si>
    <t>Axle position</t>
  </si>
  <si>
    <t>Tire location</t>
  </si>
  <si>
    <t>Axle weight</t>
  </si>
  <si>
    <t>Engine total hours of operation</t>
  </si>
  <si>
    <t>Vehicle identification number</t>
  </si>
  <si>
    <t>SW-version supported</t>
  </si>
  <si>
    <t>Diagnostics supported</t>
  </si>
  <si>
    <t>Requests supported</t>
  </si>
  <si>
    <t>High resolution total vehicle distance</t>
  </si>
  <si>
    <t>Service distance</t>
  </si>
  <si>
    <t>Vehicle motion</t>
  </si>
  <si>
    <t>Driver 2 working state</t>
  </si>
  <si>
    <t>Driver 1 working state</t>
  </si>
  <si>
    <t>Vehicle overspeed</t>
  </si>
  <si>
    <t>Driver 1 time rel. state</t>
  </si>
  <si>
    <t>Driver 2 time rel. state</t>
  </si>
  <si>
    <t>Driver 1 card</t>
  </si>
  <si>
    <t>Driver 2 card</t>
  </si>
  <si>
    <t>Direction indicator</t>
  </si>
  <si>
    <t>Tachograph performace</t>
  </si>
  <si>
    <t>Handling operation</t>
  </si>
  <si>
    <t>System event</t>
  </si>
  <si>
    <t>Tachograph vehicle speed</t>
  </si>
  <si>
    <t>Engine coolant temperature</t>
  </si>
  <si>
    <t>Ambient air temperature</t>
  </si>
  <si>
    <t>Driver 1 / 2 identification numbers</t>
  </si>
  <si>
    <t>Fuel rate</t>
  </si>
  <si>
    <t>Instantaneous fuel economy</t>
  </si>
  <si>
    <t>At least one PTO engaged</t>
  </si>
  <si>
    <t>High resolution engine total fuel used</t>
  </si>
  <si>
    <t>Combined Vehicle Weight</t>
  </si>
  <si>
    <t>Brake Pedal Position</t>
  </si>
  <si>
    <t xml:space="preserve"> FMB640 SMS scanfms:</t>
  </si>
  <si>
    <t xml:space="preserve"> FM63 SMS scanfms:</t>
  </si>
  <si>
    <t>Fuel Level 2</t>
  </si>
  <si>
    <t>Engine MIL Indicator</t>
  </si>
  <si>
    <t>AdBlue status</t>
  </si>
  <si>
    <t>FuelType</t>
  </si>
  <si>
    <t>TellTaleID0</t>
  </si>
  <si>
    <t>TellTaleID1</t>
  </si>
  <si>
    <t>TellTaleID2</t>
  </si>
  <si>
    <t>TellTaleID3</t>
  </si>
  <si>
    <t>BrakePedalPosition</t>
  </si>
  <si>
    <t>FMS:1,1,1,1,1,1,1,0,0,1,0,0,0,0,0,0,0,0,1,0,1,1,1,1,1,1,1,1,1,1,1,1,1,1,0,0,0,0,0,0,0,1,0,0,1,0,1,1</t>
  </si>
  <si>
    <t>Total Fuel Used</t>
  </si>
  <si>
    <t>FMS:1,1,1,1,1,0,1,0,0,1,0,0,0,0,0,0,0,0,1,0,1,1,1,1,1,1,1,1,1,1,1,1,1,1,1,1,1,1,1,0,0,0,1,0,1,1,0,1,0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</si>
</sst>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/>
    </xf>
  </cellXfs>
  <cellStyles count="2">
    <cellStyle name="Normal" xfId="0" builtinId="0"/>
    <cellStyle name="Normal 2" xfId="1" xr:uid="{3ACE633B-D2F5-4DF0-B617-DBE9EB541DD0}"/>
  </cellStyles>
  <dxfs count="24"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 tint="4.9989318521683403E-2"/>
      </font>
      <fill>
        <patternFill>
          <bgColor theme="9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</font>
      <fill>
        <patternFill>
          <bgColor rgb="FF00B050"/>
        </patternFill>
      </fill>
    </dxf>
    <dxf>
      <font>
        <b/>
        <i val="0"/>
      </font>
      <fill>
        <patternFill>
          <bgColor rgb="FFFF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theme="1" tint="4.9989318521683403E-2"/>
      </font>
      <fill>
        <patternFill>
          <bgColor theme="9" tint="0.3999450666829432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1"/>
  <sheetViews>
    <sheetView tabSelected="1" zoomScale="85" zoomScaleNormal="85" workbookViewId="0">
      <selection activeCell="C14" sqref="C14"/>
    </sheetView>
  </sheetViews>
  <sheetFormatPr defaultRowHeight="15" x14ac:dyDescent="0.25"/>
  <cols>
    <col min="2" max="2" width="47.28515625" customWidth="1"/>
    <col min="3" max="3" width="99.85546875" customWidth="1"/>
    <col min="4" max="4" width="15.42578125" customWidth="1"/>
  </cols>
  <sheetData>
    <row r="1" spans="1:4" ht="15.75" x14ac:dyDescent="0.25">
      <c r="A1" s="4" t="s">
        <v>42</v>
      </c>
      <c r="B1" s="4"/>
      <c r="C1" s="5" t="s">
        <v>55</v>
      </c>
      <c r="D1" s="5"/>
    </row>
    <row r="2" spans="1:4" x14ac:dyDescent="0.25">
      <c r="C2" s="1"/>
      <c r="D2" s="1"/>
    </row>
    <row r="3" spans="1:4" x14ac:dyDescent="0.25">
      <c r="A3" s="2" t="str">
        <f>MID(C1,5,1)</f>
        <v>1</v>
      </c>
      <c r="B3" s="2" t="s">
        <v>0</v>
      </c>
      <c r="C3" s="1"/>
    </row>
    <row r="4" spans="1:4" x14ac:dyDescent="0.25">
      <c r="A4" s="2" t="str">
        <f>MID(C1,7,1)</f>
        <v>1</v>
      </c>
      <c r="B4" s="2" t="s">
        <v>1</v>
      </c>
      <c r="C4" s="1"/>
    </row>
    <row r="5" spans="1:4" x14ac:dyDescent="0.25">
      <c r="A5" s="2" t="str">
        <f>MID(C1,9,1)</f>
        <v>1</v>
      </c>
      <c r="B5" s="2" t="s">
        <v>2</v>
      </c>
      <c r="C5" s="1"/>
    </row>
    <row r="6" spans="1:4" x14ac:dyDescent="0.25">
      <c r="A6" s="2" t="str">
        <f>MID(C1,11,1)</f>
        <v>1</v>
      </c>
      <c r="B6" s="2" t="s">
        <v>3</v>
      </c>
      <c r="C6" s="1"/>
    </row>
    <row r="7" spans="1:4" x14ac:dyDescent="0.25">
      <c r="A7" s="2" t="str">
        <f>MID(C1,13,1)</f>
        <v>1</v>
      </c>
      <c r="B7" s="2" t="s">
        <v>4</v>
      </c>
      <c r="C7" s="1"/>
    </row>
    <row r="8" spans="1:4" x14ac:dyDescent="0.25">
      <c r="A8" s="2" t="str">
        <f>MID(C1,15,1)</f>
        <v>0</v>
      </c>
      <c r="B8" s="2" t="s">
        <v>5</v>
      </c>
      <c r="C8" s="1"/>
    </row>
    <row r="9" spans="1:4" x14ac:dyDescent="0.25">
      <c r="A9" s="2" t="str">
        <f>MID(C1,17,1)</f>
        <v>1</v>
      </c>
      <c r="B9" s="2" t="s">
        <v>6</v>
      </c>
      <c r="C9" s="1"/>
    </row>
    <row r="10" spans="1:4" x14ac:dyDescent="0.25">
      <c r="A10" s="2" t="str">
        <f>MID(C1,19,1)</f>
        <v>0</v>
      </c>
      <c r="B10" s="2" t="s">
        <v>7</v>
      </c>
      <c r="C10" s="1"/>
    </row>
    <row r="11" spans="1:4" x14ac:dyDescent="0.25">
      <c r="A11" s="2" t="str">
        <f>MID(C1,21,1)</f>
        <v>0</v>
      </c>
      <c r="B11" s="2" t="s">
        <v>8</v>
      </c>
      <c r="C11" s="1"/>
    </row>
    <row r="12" spans="1:4" x14ac:dyDescent="0.25">
      <c r="A12" s="2" t="str">
        <f>MID(C1,23,1)</f>
        <v>1</v>
      </c>
      <c r="B12" s="2" t="s">
        <v>9</v>
      </c>
      <c r="C12" s="1"/>
    </row>
    <row r="13" spans="1:4" x14ac:dyDescent="0.25">
      <c r="A13" s="2" t="str">
        <f>MID(C1,25,1)</f>
        <v>0</v>
      </c>
      <c r="B13" s="2" t="s">
        <v>10</v>
      </c>
      <c r="C13" s="1"/>
    </row>
    <row r="14" spans="1:4" x14ac:dyDescent="0.25">
      <c r="A14" s="2" t="str">
        <f>MID(C1,27,1)</f>
        <v>0</v>
      </c>
      <c r="B14" s="2" t="s">
        <v>11</v>
      </c>
      <c r="C14" s="1"/>
    </row>
    <row r="15" spans="1:4" x14ac:dyDescent="0.25">
      <c r="A15" s="2" t="str">
        <f>MID(C1,29,1)</f>
        <v>0</v>
      </c>
      <c r="B15" s="2" t="s">
        <v>12</v>
      </c>
      <c r="C15" s="1"/>
    </row>
    <row r="16" spans="1:4" x14ac:dyDescent="0.25">
      <c r="A16" s="2" t="str">
        <f>MID(C1,31,1)</f>
        <v>0</v>
      </c>
      <c r="B16" s="2" t="s">
        <v>13</v>
      </c>
      <c r="C16" s="1"/>
    </row>
    <row r="17" spans="1:3" x14ac:dyDescent="0.25">
      <c r="A17" s="2" t="str">
        <f>MID(C1,33,1)</f>
        <v>0</v>
      </c>
      <c r="B17" s="2" t="s">
        <v>14</v>
      </c>
      <c r="C17" s="1"/>
    </row>
    <row r="18" spans="1:3" x14ac:dyDescent="0.25">
      <c r="A18" s="2" t="str">
        <f>MID(C1,35,1)</f>
        <v>0</v>
      </c>
      <c r="B18" s="2" t="s">
        <v>15</v>
      </c>
      <c r="C18" s="1"/>
    </row>
    <row r="19" spans="1:3" x14ac:dyDescent="0.25">
      <c r="A19" s="2" t="str">
        <f>MID(C1,37,1)</f>
        <v>0</v>
      </c>
      <c r="B19" s="2" t="s">
        <v>16</v>
      </c>
      <c r="C19" s="1"/>
    </row>
    <row r="20" spans="1:3" x14ac:dyDescent="0.25">
      <c r="A20" s="2" t="str">
        <f>MID(C1,39,1)</f>
        <v>0</v>
      </c>
      <c r="B20" s="2" t="s">
        <v>17</v>
      </c>
      <c r="C20" s="1"/>
    </row>
    <row r="21" spans="1:3" x14ac:dyDescent="0.25">
      <c r="A21" s="2" t="str">
        <f>MID(C1,41,1)</f>
        <v>1</v>
      </c>
      <c r="B21" s="2" t="s">
        <v>18</v>
      </c>
      <c r="C21" s="1"/>
    </row>
    <row r="22" spans="1:3" x14ac:dyDescent="0.25">
      <c r="A22" s="2" t="str">
        <f>MID(C1,43,1)</f>
        <v>0</v>
      </c>
      <c r="B22" s="2" t="s">
        <v>19</v>
      </c>
      <c r="C22" s="1"/>
    </row>
    <row r="23" spans="1:3" x14ac:dyDescent="0.25">
      <c r="A23" s="2" t="str">
        <f>MID(C1,45,1)</f>
        <v>1</v>
      </c>
      <c r="B23" s="2" t="s">
        <v>20</v>
      </c>
      <c r="C23" s="1"/>
    </row>
    <row r="24" spans="1:3" x14ac:dyDescent="0.25">
      <c r="A24" s="2" t="str">
        <f>MID(C1,47,1)</f>
        <v>1</v>
      </c>
      <c r="B24" s="2" t="s">
        <v>21</v>
      </c>
      <c r="C24" s="1"/>
    </row>
    <row r="25" spans="1:3" x14ac:dyDescent="0.25">
      <c r="A25" s="2" t="str">
        <f>MID(C1,49,1)</f>
        <v>1</v>
      </c>
      <c r="B25" s="2" t="s">
        <v>22</v>
      </c>
      <c r="C25" s="1"/>
    </row>
    <row r="26" spans="1:3" x14ac:dyDescent="0.25">
      <c r="A26" s="2" t="str">
        <f>MID(C1,51,1)</f>
        <v>1</v>
      </c>
      <c r="B26" s="2" t="s">
        <v>23</v>
      </c>
      <c r="C26" s="1"/>
    </row>
    <row r="27" spans="1:3" x14ac:dyDescent="0.25">
      <c r="A27" s="2" t="str">
        <f>MID(C1,53,1)</f>
        <v>1</v>
      </c>
      <c r="B27" s="2" t="s">
        <v>24</v>
      </c>
      <c r="C27" s="1"/>
    </row>
    <row r="28" spans="1:3" x14ac:dyDescent="0.25">
      <c r="A28" s="2" t="str">
        <f>MID(C1,55,1)</f>
        <v>1</v>
      </c>
      <c r="B28" s="2" t="s">
        <v>25</v>
      </c>
      <c r="C28" s="1"/>
    </row>
    <row r="29" spans="1:3" x14ac:dyDescent="0.25">
      <c r="A29" s="2" t="str">
        <f>MID(C1,57,1)</f>
        <v>1</v>
      </c>
      <c r="B29" s="2" t="s">
        <v>26</v>
      </c>
      <c r="C29" s="1"/>
    </row>
    <row r="30" spans="1:3" x14ac:dyDescent="0.25">
      <c r="A30" s="2" t="str">
        <f>MID(C1,59,1)</f>
        <v>1</v>
      </c>
      <c r="B30" s="2" t="s">
        <v>27</v>
      </c>
      <c r="C30" s="1"/>
    </row>
    <row r="31" spans="1:3" x14ac:dyDescent="0.25">
      <c r="A31" s="2" t="str">
        <f>MID(C1,61,1)</f>
        <v>1</v>
      </c>
      <c r="B31" s="2" t="s">
        <v>28</v>
      </c>
      <c r="C31" s="1"/>
    </row>
    <row r="32" spans="1:3" x14ac:dyDescent="0.25">
      <c r="A32" s="2" t="str">
        <f>MID(C1,63,1)</f>
        <v>1</v>
      </c>
      <c r="B32" s="2" t="s">
        <v>29</v>
      </c>
      <c r="C32" s="1"/>
    </row>
    <row r="33" spans="1:3" x14ac:dyDescent="0.25">
      <c r="A33" s="2" t="str">
        <f>MID(C1,65,1)</f>
        <v>1</v>
      </c>
      <c r="B33" s="2" t="s">
        <v>30</v>
      </c>
      <c r="C33" s="1"/>
    </row>
    <row r="34" spans="1:3" x14ac:dyDescent="0.25">
      <c r="A34" s="2" t="str">
        <f>MID(C1,67,1)</f>
        <v>1</v>
      </c>
      <c r="B34" s="2" t="s">
        <v>31</v>
      </c>
      <c r="C34" s="1"/>
    </row>
    <row r="35" spans="1:3" x14ac:dyDescent="0.25">
      <c r="A35" s="2" t="str">
        <f>MID(C1,69,1)</f>
        <v>1</v>
      </c>
      <c r="B35" s="2" t="s">
        <v>32</v>
      </c>
      <c r="C35" s="1"/>
    </row>
    <row r="36" spans="1:3" x14ac:dyDescent="0.25">
      <c r="A36" s="2" t="str">
        <f>MID(C1,71,1)</f>
        <v>1</v>
      </c>
      <c r="B36" s="2" t="s">
        <v>33</v>
      </c>
      <c r="C36" s="1"/>
    </row>
    <row r="37" spans="1:3" x14ac:dyDescent="0.25">
      <c r="A37" s="2" t="str">
        <f>MID(C1,73,1)</f>
        <v>1</v>
      </c>
      <c r="B37" s="2" t="s">
        <v>34</v>
      </c>
      <c r="C37" s="1"/>
    </row>
    <row r="38" spans="1:3" x14ac:dyDescent="0.25">
      <c r="A38" s="2" t="str">
        <f>MID(C1,75,1)</f>
        <v>1</v>
      </c>
      <c r="B38" s="2" t="s">
        <v>35</v>
      </c>
      <c r="C38" s="1"/>
    </row>
    <row r="39" spans="1:3" x14ac:dyDescent="0.25">
      <c r="A39" s="2" t="str">
        <f>MID(C1,77,1)</f>
        <v>1</v>
      </c>
      <c r="B39" s="2" t="s">
        <v>36</v>
      </c>
      <c r="C39" s="1"/>
    </row>
    <row r="40" spans="1:3" x14ac:dyDescent="0.25">
      <c r="A40" s="2" t="str">
        <f>MID(C1,79,1)</f>
        <v>1</v>
      </c>
      <c r="B40" s="2" t="s">
        <v>37</v>
      </c>
      <c r="C40" s="1"/>
    </row>
    <row r="41" spans="1:3" x14ac:dyDescent="0.25">
      <c r="A41" s="2" t="str">
        <f>MID(C1,81,1)</f>
        <v>1</v>
      </c>
      <c r="B41" s="2" t="s">
        <v>38</v>
      </c>
      <c r="C41" s="1"/>
    </row>
    <row r="42" spans="1:3" x14ac:dyDescent="0.25">
      <c r="A42" s="2" t="str">
        <f>MID(C1,83,1)</f>
        <v>0</v>
      </c>
      <c r="B42" s="2" t="s">
        <v>39</v>
      </c>
      <c r="C42" s="1"/>
    </row>
    <row r="43" spans="1:3" x14ac:dyDescent="0.25">
      <c r="A43" s="2" t="str">
        <f>MID(C1,85,1)</f>
        <v>0</v>
      </c>
      <c r="B43" s="2" t="s">
        <v>40</v>
      </c>
      <c r="C43" s="1"/>
    </row>
    <row r="44" spans="1:3" x14ac:dyDescent="0.25">
      <c r="A44" s="2" t="str">
        <f>MID(C1,87,1)</f>
        <v>0</v>
      </c>
      <c r="B44" s="2" t="s">
        <v>41</v>
      </c>
      <c r="C44" s="1"/>
    </row>
    <row r="45" spans="1:3" x14ac:dyDescent="0.25">
      <c r="A45" s="2" t="str">
        <f>MID(C1,89,1)</f>
        <v>1</v>
      </c>
      <c r="B45" s="2" t="s">
        <v>46</v>
      </c>
      <c r="C45" s="1"/>
    </row>
    <row r="46" spans="1:3" x14ac:dyDescent="0.25">
      <c r="A46" s="2" t="str">
        <f>MID(C1,91,1)</f>
        <v>0</v>
      </c>
      <c r="B46" s="3" t="s">
        <v>44</v>
      </c>
    </row>
    <row r="47" spans="1:3" x14ac:dyDescent="0.25">
      <c r="A47" s="2" t="str">
        <f>MID(C1,93,1)</f>
        <v>1</v>
      </c>
      <c r="B47" s="3" t="s">
        <v>45</v>
      </c>
    </row>
    <row r="48" spans="1:3" x14ac:dyDescent="0.25">
      <c r="A48" s="2" t="str">
        <f>MID(C1,95,1)</f>
        <v>1</v>
      </c>
      <c r="B48" s="8" t="s">
        <v>48</v>
      </c>
    </row>
    <row r="49" spans="1:2" x14ac:dyDescent="0.25">
      <c r="A49" s="2" t="str">
        <f>MID(C1,97,1)</f>
        <v>0</v>
      </c>
      <c r="B49" s="8" t="s">
        <v>49</v>
      </c>
    </row>
    <row r="50" spans="1:2" x14ac:dyDescent="0.25">
      <c r="A50" s="2" t="str">
        <f>MID(C1,99,1)</f>
        <v>1</v>
      </c>
      <c r="B50" s="8" t="s">
        <v>50</v>
      </c>
    </row>
    <row r="51" spans="1:2" x14ac:dyDescent="0.25">
      <c r="A51" s="2" t="str">
        <f>MID(C1,101,1)</f>
        <v>0</v>
      </c>
      <c r="B51" s="8" t="s">
        <v>51</v>
      </c>
    </row>
  </sheetData>
  <mergeCells count="2">
    <mergeCell ref="A1:B1"/>
    <mergeCell ref="C1:D1"/>
  </mergeCells>
  <conditionalFormatting sqref="C1">
    <cfRule type="notContainsBlanks" dxfId="23" priority="15" stopIfTrue="1">
      <formula>LEN(TRIM(C1))&gt;0</formula>
    </cfRule>
  </conditionalFormatting>
  <conditionalFormatting sqref="A3:A47">
    <cfRule type="cellIs" dxfId="22" priority="13" operator="equal">
      <formula>"0"</formula>
    </cfRule>
    <cfRule type="cellIs" dxfId="21" priority="14" stopIfTrue="1" operator="equal">
      <formula>"1"</formula>
    </cfRule>
  </conditionalFormatting>
  <conditionalFormatting sqref="A48">
    <cfRule type="cellIs" dxfId="7" priority="7" operator="equal">
      <formula>"0"</formula>
    </cfRule>
    <cfRule type="cellIs" dxfId="6" priority="8" stopIfTrue="1" operator="equal">
      <formula>"1"</formula>
    </cfRule>
  </conditionalFormatting>
  <conditionalFormatting sqref="A49">
    <cfRule type="cellIs" dxfId="5" priority="5" operator="equal">
      <formula>"0"</formula>
    </cfRule>
    <cfRule type="cellIs" dxfId="4" priority="6" stopIfTrue="1" operator="equal">
      <formula>"1"</formula>
    </cfRule>
  </conditionalFormatting>
  <conditionalFormatting sqref="A50">
    <cfRule type="cellIs" dxfId="3" priority="3" operator="equal">
      <formula>"0"</formula>
    </cfRule>
    <cfRule type="cellIs" dxfId="2" priority="4" stopIfTrue="1" operator="equal">
      <formula>"1"</formula>
    </cfRule>
  </conditionalFormatting>
  <conditionalFormatting sqref="A51">
    <cfRule type="cellIs" dxfId="1" priority="1" operator="equal">
      <formula>"0"</formula>
    </cfRule>
    <cfRule type="cellIs" dxfId="0" priority="2" stopIfTrue="1" operator="equal">
      <formula>"1"</formula>
    </cfRule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C505C-9812-4E53-A8A1-16C1E0576519}">
  <dimension ref="A1:D50"/>
  <sheetViews>
    <sheetView zoomScale="85" zoomScaleNormal="85" workbookViewId="0">
      <selection activeCell="C1" sqref="C1:D1"/>
    </sheetView>
  </sheetViews>
  <sheetFormatPr defaultRowHeight="15" x14ac:dyDescent="0.25"/>
  <cols>
    <col min="2" max="2" width="34.42578125" customWidth="1"/>
    <col min="3" max="3" width="72.5703125" customWidth="1"/>
  </cols>
  <sheetData>
    <row r="1" spans="1:4" ht="15.75" x14ac:dyDescent="0.25">
      <c r="A1" s="4" t="s">
        <v>43</v>
      </c>
      <c r="B1" s="4"/>
      <c r="C1" s="5" t="s">
        <v>53</v>
      </c>
      <c r="D1" s="5"/>
    </row>
    <row r="2" spans="1:4" x14ac:dyDescent="0.25">
      <c r="C2" s="1"/>
      <c r="D2" s="1"/>
    </row>
    <row r="3" spans="1:4" x14ac:dyDescent="0.25">
      <c r="A3" s="2" t="str">
        <f>MID(C1,5,1)</f>
        <v>1</v>
      </c>
      <c r="B3" s="2" t="s">
        <v>0</v>
      </c>
      <c r="C3" s="1"/>
    </row>
    <row r="4" spans="1:4" x14ac:dyDescent="0.25">
      <c r="A4" s="2" t="str">
        <f>MID(C1,7,1)</f>
        <v>1</v>
      </c>
      <c r="B4" s="2" t="s">
        <v>1</v>
      </c>
      <c r="C4" s="1"/>
    </row>
    <row r="5" spans="1:4" x14ac:dyDescent="0.25">
      <c r="A5" s="2" t="str">
        <f>MID(C1,9,1)</f>
        <v>1</v>
      </c>
      <c r="B5" s="2" t="s">
        <v>2</v>
      </c>
      <c r="C5" s="1"/>
    </row>
    <row r="6" spans="1:4" x14ac:dyDescent="0.25">
      <c r="A6" s="2" t="str">
        <f>MID(C1,11,1)</f>
        <v>1</v>
      </c>
      <c r="B6" s="2" t="s">
        <v>3</v>
      </c>
      <c r="C6" s="1"/>
    </row>
    <row r="7" spans="1:4" x14ac:dyDescent="0.25">
      <c r="A7" s="2" t="str">
        <f>MID(C1,13,1)</f>
        <v>1</v>
      </c>
      <c r="B7" s="2" t="s">
        <v>4</v>
      </c>
      <c r="C7" s="1"/>
    </row>
    <row r="8" spans="1:4" x14ac:dyDescent="0.25">
      <c r="A8" s="2" t="str">
        <f>MID(C1,15,1)</f>
        <v>1</v>
      </c>
      <c r="B8" s="2" t="s">
        <v>5</v>
      </c>
      <c r="C8" s="1"/>
    </row>
    <row r="9" spans="1:4" x14ac:dyDescent="0.25">
      <c r="A9" s="2" t="str">
        <f>MID(C1,17,1)</f>
        <v>1</v>
      </c>
      <c r="B9" s="2" t="s">
        <v>6</v>
      </c>
      <c r="C9" s="1"/>
    </row>
    <row r="10" spans="1:4" x14ac:dyDescent="0.25">
      <c r="A10" s="2" t="str">
        <f>MID(C1,19,1)</f>
        <v>0</v>
      </c>
      <c r="B10" s="2" t="s">
        <v>7</v>
      </c>
      <c r="C10" s="1"/>
    </row>
    <row r="11" spans="1:4" x14ac:dyDescent="0.25">
      <c r="A11" s="2" t="str">
        <f>MID(C1,21,1)</f>
        <v>0</v>
      </c>
      <c r="B11" s="2" t="s">
        <v>8</v>
      </c>
      <c r="C11" s="1"/>
    </row>
    <row r="12" spans="1:4" x14ac:dyDescent="0.25">
      <c r="A12" s="2" t="str">
        <f>MID(C1,23,1)</f>
        <v>1</v>
      </c>
      <c r="B12" s="2" t="s">
        <v>9</v>
      </c>
      <c r="C12" s="1"/>
    </row>
    <row r="13" spans="1:4" x14ac:dyDescent="0.25">
      <c r="A13" s="2" t="str">
        <f>MID(C1,25,1)</f>
        <v>0</v>
      </c>
      <c r="B13" s="2" t="s">
        <v>10</v>
      </c>
      <c r="C13" s="1"/>
    </row>
    <row r="14" spans="1:4" x14ac:dyDescent="0.25">
      <c r="A14" s="2" t="str">
        <f>MID(C1,27,1)</f>
        <v>0</v>
      </c>
      <c r="B14" s="2" t="s">
        <v>11</v>
      </c>
      <c r="C14" s="1"/>
    </row>
    <row r="15" spans="1:4" x14ac:dyDescent="0.25">
      <c r="A15" s="2" t="str">
        <f>MID(C1,29,1)</f>
        <v>0</v>
      </c>
      <c r="B15" s="2" t="s">
        <v>12</v>
      </c>
      <c r="C15" s="1"/>
    </row>
    <row r="16" spans="1:4" x14ac:dyDescent="0.25">
      <c r="A16" s="2" t="str">
        <f>MID(C1,31,1)</f>
        <v>0</v>
      </c>
      <c r="B16" s="2" t="s">
        <v>13</v>
      </c>
      <c r="C16" s="1"/>
    </row>
    <row r="17" spans="1:3" x14ac:dyDescent="0.25">
      <c r="A17" s="2" t="str">
        <f>MID(C1,33,1)</f>
        <v>0</v>
      </c>
      <c r="B17" s="2" t="s">
        <v>14</v>
      </c>
      <c r="C17" s="1"/>
    </row>
    <row r="18" spans="1:3" x14ac:dyDescent="0.25">
      <c r="A18" s="2" t="str">
        <f>MID(C1,35,1)</f>
        <v>0</v>
      </c>
      <c r="B18" s="2" t="s">
        <v>15</v>
      </c>
      <c r="C18" s="1"/>
    </row>
    <row r="19" spans="1:3" x14ac:dyDescent="0.25">
      <c r="A19" s="2" t="str">
        <f>MID(C1,37,1)</f>
        <v>0</v>
      </c>
      <c r="B19" s="2" t="s">
        <v>16</v>
      </c>
      <c r="C19" s="1"/>
    </row>
    <row r="20" spans="1:3" x14ac:dyDescent="0.25">
      <c r="A20" s="2" t="str">
        <f>MID(C1,39,1)</f>
        <v>0</v>
      </c>
      <c r="B20" s="2" t="s">
        <v>17</v>
      </c>
      <c r="C20" s="1"/>
    </row>
    <row r="21" spans="1:3" x14ac:dyDescent="0.25">
      <c r="A21" s="2" t="str">
        <f>MID(C1,41,1)</f>
        <v>1</v>
      </c>
      <c r="B21" s="2" t="s">
        <v>18</v>
      </c>
      <c r="C21" s="1"/>
    </row>
    <row r="22" spans="1:3" x14ac:dyDescent="0.25">
      <c r="A22" s="2" t="str">
        <f>MID(C1,43,1)</f>
        <v>0</v>
      </c>
      <c r="B22" s="2" t="s">
        <v>19</v>
      </c>
      <c r="C22" s="1"/>
    </row>
    <row r="23" spans="1:3" x14ac:dyDescent="0.25">
      <c r="A23" s="2" t="str">
        <f>MID(C1,45,1)</f>
        <v>1</v>
      </c>
      <c r="B23" s="2" t="s">
        <v>20</v>
      </c>
      <c r="C23" s="1"/>
    </row>
    <row r="24" spans="1:3" x14ac:dyDescent="0.25">
      <c r="A24" s="2" t="str">
        <f>MID(C1,47,1)</f>
        <v>1</v>
      </c>
      <c r="B24" s="2" t="s">
        <v>21</v>
      </c>
      <c r="C24" s="1"/>
    </row>
    <row r="25" spans="1:3" x14ac:dyDescent="0.25">
      <c r="A25" s="2" t="str">
        <f>MID(C1,49,1)</f>
        <v>1</v>
      </c>
      <c r="B25" s="2" t="s">
        <v>22</v>
      </c>
      <c r="C25" s="1"/>
    </row>
    <row r="26" spans="1:3" x14ac:dyDescent="0.25">
      <c r="A26" s="2" t="str">
        <f>MID(C1,51,1)</f>
        <v>1</v>
      </c>
      <c r="B26" s="2" t="s">
        <v>23</v>
      </c>
      <c r="C26" s="1"/>
    </row>
    <row r="27" spans="1:3" x14ac:dyDescent="0.25">
      <c r="A27" s="2" t="str">
        <f>MID(C1,53,1)</f>
        <v>1</v>
      </c>
      <c r="B27" s="2" t="s">
        <v>24</v>
      </c>
      <c r="C27" s="1"/>
    </row>
    <row r="28" spans="1:3" x14ac:dyDescent="0.25">
      <c r="A28" s="2" t="str">
        <f>MID(C1,55,1)</f>
        <v>1</v>
      </c>
      <c r="B28" s="2" t="s">
        <v>25</v>
      </c>
      <c r="C28" s="1"/>
    </row>
    <row r="29" spans="1:3" x14ac:dyDescent="0.25">
      <c r="A29" s="2" t="str">
        <f>MID(C1,57,1)</f>
        <v>1</v>
      </c>
      <c r="B29" s="2" t="s">
        <v>26</v>
      </c>
      <c r="C29" s="1"/>
    </row>
    <row r="30" spans="1:3" x14ac:dyDescent="0.25">
      <c r="A30" s="2" t="str">
        <f>MID(C1,59,1)</f>
        <v>1</v>
      </c>
      <c r="B30" s="2" t="s">
        <v>27</v>
      </c>
      <c r="C30" s="1"/>
    </row>
    <row r="31" spans="1:3" x14ac:dyDescent="0.25">
      <c r="A31" s="2" t="str">
        <f>MID(C1,61,1)</f>
        <v>1</v>
      </c>
      <c r="B31" s="2" t="s">
        <v>28</v>
      </c>
      <c r="C31" s="1"/>
    </row>
    <row r="32" spans="1:3" x14ac:dyDescent="0.25">
      <c r="A32" s="2" t="str">
        <f>MID(C1,63,1)</f>
        <v>1</v>
      </c>
      <c r="B32" s="2" t="s">
        <v>29</v>
      </c>
      <c r="C32" s="1"/>
    </row>
    <row r="33" spans="1:3" x14ac:dyDescent="0.25">
      <c r="A33" s="2" t="str">
        <f>MID(C1,65,1)</f>
        <v>1</v>
      </c>
      <c r="B33" s="2" t="s">
        <v>30</v>
      </c>
      <c r="C33" s="1"/>
    </row>
    <row r="34" spans="1:3" x14ac:dyDescent="0.25">
      <c r="A34" s="2" t="str">
        <f>MID(C1,67,1)</f>
        <v>1</v>
      </c>
      <c r="B34" s="2" t="s">
        <v>31</v>
      </c>
      <c r="C34" s="1"/>
    </row>
    <row r="35" spans="1:3" x14ac:dyDescent="0.25">
      <c r="A35" s="2" t="str">
        <f>MID(C1,69,1)</f>
        <v>1</v>
      </c>
      <c r="B35" s="2" t="s">
        <v>32</v>
      </c>
      <c r="C35" s="1"/>
    </row>
    <row r="36" spans="1:3" x14ac:dyDescent="0.25">
      <c r="A36" s="2" t="str">
        <f>MID(C1,71,1)</f>
        <v>1</v>
      </c>
      <c r="B36" s="2" t="s">
        <v>33</v>
      </c>
      <c r="C36" s="1"/>
    </row>
    <row r="37" spans="1:3" x14ac:dyDescent="0.25">
      <c r="A37" s="2" t="str">
        <f>MID(C1,73,1)</f>
        <v>0</v>
      </c>
      <c r="B37" s="6" t="s">
        <v>34</v>
      </c>
      <c r="C37" s="1"/>
    </row>
    <row r="38" spans="1:3" x14ac:dyDescent="0.25">
      <c r="A38" s="2" t="str">
        <f>MID(C1,75,1)</f>
        <v>0</v>
      </c>
      <c r="B38" s="6" t="s">
        <v>35</v>
      </c>
      <c r="C38" s="1"/>
    </row>
    <row r="39" spans="1:3" x14ac:dyDescent="0.25">
      <c r="A39" s="2" t="str">
        <f>MID(C1,77,1)</f>
        <v>0</v>
      </c>
      <c r="B39" s="6" t="s">
        <v>36</v>
      </c>
      <c r="C39" s="1"/>
    </row>
    <row r="40" spans="1:3" x14ac:dyDescent="0.25">
      <c r="A40" s="2" t="str">
        <f>MID(C1,79,1)</f>
        <v>0</v>
      </c>
      <c r="B40" s="6" t="s">
        <v>37</v>
      </c>
      <c r="C40" s="1"/>
    </row>
    <row r="41" spans="1:3" x14ac:dyDescent="0.25">
      <c r="A41" s="2" t="str">
        <f>MID(C1,81,1)</f>
        <v>0</v>
      </c>
      <c r="B41" s="6" t="s">
        <v>38</v>
      </c>
      <c r="C41" s="1"/>
    </row>
    <row r="42" spans="1:3" x14ac:dyDescent="0.25">
      <c r="A42" s="2" t="str">
        <f>MID(C1,83,1)</f>
        <v>0</v>
      </c>
      <c r="B42" s="6" t="s">
        <v>39</v>
      </c>
      <c r="C42" s="1"/>
    </row>
    <row r="43" spans="1:3" x14ac:dyDescent="0.25">
      <c r="A43" s="2" t="str">
        <f>MID(C1,85,1)</f>
        <v>0</v>
      </c>
      <c r="B43" s="6" t="s">
        <v>40</v>
      </c>
      <c r="C43" s="1"/>
    </row>
    <row r="44" spans="1:3" x14ac:dyDescent="0.25">
      <c r="A44" s="2" t="str">
        <f>MID(C1,87,1)</f>
        <v>1</v>
      </c>
      <c r="B44" s="7" t="s">
        <v>52</v>
      </c>
      <c r="C44" s="1"/>
    </row>
    <row r="45" spans="1:3" x14ac:dyDescent="0.25">
      <c r="A45" s="2" t="str">
        <f>MID(C1,89,1)</f>
        <v>0</v>
      </c>
      <c r="B45" s="8" t="s">
        <v>47</v>
      </c>
      <c r="C45" s="1"/>
    </row>
    <row r="46" spans="1:3" x14ac:dyDescent="0.25">
      <c r="A46" s="2" t="str">
        <f>MID(C1,91,1)</f>
        <v>0</v>
      </c>
      <c r="B46" s="8" t="s">
        <v>54</v>
      </c>
    </row>
    <row r="47" spans="1:3" x14ac:dyDescent="0.25">
      <c r="A47" s="2" t="str">
        <f>MID(C1,93,1)</f>
        <v>1</v>
      </c>
      <c r="B47" s="8" t="s">
        <v>48</v>
      </c>
    </row>
    <row r="48" spans="1:3" x14ac:dyDescent="0.25">
      <c r="A48" s="2" t="str">
        <f>MID(C1,95,1)</f>
        <v>0</v>
      </c>
      <c r="B48" s="8" t="s">
        <v>49</v>
      </c>
    </row>
    <row r="49" spans="1:2" x14ac:dyDescent="0.25">
      <c r="A49" s="2" t="str">
        <f>MID(C1,97,1)</f>
        <v>1</v>
      </c>
      <c r="B49" s="8" t="s">
        <v>50</v>
      </c>
    </row>
    <row r="50" spans="1:2" x14ac:dyDescent="0.25">
      <c r="A50" s="2" t="str">
        <f>MID(C1,99,1)</f>
        <v>1</v>
      </c>
      <c r="B50" s="8" t="s">
        <v>51</v>
      </c>
    </row>
  </sheetData>
  <mergeCells count="2">
    <mergeCell ref="A1:B1"/>
    <mergeCell ref="C1:D1"/>
  </mergeCells>
  <conditionalFormatting sqref="C1">
    <cfRule type="notContainsBlanks" dxfId="20" priority="13" stopIfTrue="1">
      <formula>LEN(TRIM(C1))&gt;0</formula>
    </cfRule>
  </conditionalFormatting>
  <conditionalFormatting sqref="A3:A45">
    <cfRule type="cellIs" dxfId="19" priority="11" operator="equal">
      <formula>"0"</formula>
    </cfRule>
    <cfRule type="cellIs" dxfId="18" priority="12" stopIfTrue="1" operator="equal">
      <formula>"1"</formula>
    </cfRule>
  </conditionalFormatting>
  <conditionalFormatting sqref="A46">
    <cfRule type="cellIs" dxfId="17" priority="9" operator="equal">
      <formula>"0"</formula>
    </cfRule>
    <cfRule type="cellIs" dxfId="16" priority="10" stopIfTrue="1" operator="equal">
      <formula>"1"</formula>
    </cfRule>
  </conditionalFormatting>
  <conditionalFormatting sqref="A47">
    <cfRule type="cellIs" dxfId="15" priority="7" operator="equal">
      <formula>"0"</formula>
    </cfRule>
    <cfRule type="cellIs" dxfId="14" priority="8" stopIfTrue="1" operator="equal">
      <formula>"1"</formula>
    </cfRule>
  </conditionalFormatting>
  <conditionalFormatting sqref="A48">
    <cfRule type="cellIs" dxfId="13" priority="5" operator="equal">
      <formula>"0"</formula>
    </cfRule>
    <cfRule type="cellIs" dxfId="12" priority="6" stopIfTrue="1" operator="equal">
      <formula>"1"</formula>
    </cfRule>
  </conditionalFormatting>
  <conditionalFormatting sqref="A49">
    <cfRule type="cellIs" dxfId="11" priority="3" operator="equal">
      <formula>"0"</formula>
    </cfRule>
    <cfRule type="cellIs" dxfId="10" priority="4" stopIfTrue="1" operator="equal">
      <formula>"1"</formula>
    </cfRule>
  </conditionalFormatting>
  <conditionalFormatting sqref="A50">
    <cfRule type="cellIs" dxfId="9" priority="1" operator="equal">
      <formula>"0"</formula>
    </cfRule>
    <cfRule type="cellIs" dxfId="8" priority="2" stopIfTrue="1" operator="equal">
      <formula>"1"</formula>
    </cfRule>
  </conditionalFormatting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FMB640</vt:lpstr>
      <vt:lpstr>FM63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2020-07-31T06:53:49Z</dcterms:modified>
</cp:coreProperties>
</file>